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<sst xmlns="http://schemas.openxmlformats.org/spreadsheetml/2006/main" count="65" uniqueCount="35">
  <si>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</si>
  <si>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</si>
  <si>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</si>
  <si>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</si>
  <si>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</si>
  <si>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</si>
  <si>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</si>
  <si>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</si>
  <si>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</si>
  <si>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</si>
  <si>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</si>
  <si>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</si>
  <si>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</si>
  <si>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</si>
  <si>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</si>
  <si>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</si>
  <si>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</si>
  <si>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</si>
  <si>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</si>
  <si>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</si>
  <si>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</si>
  <si>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</si>
  <si>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</si>
  <si>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</si>
  <si>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</si>
  <si>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</si>
  <si>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</si>
  <si>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</si>
  <si>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</si>
  <si>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</si>
  <si>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</si>
  <si>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</si>
  <si>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</si>
  <si>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</si>
  <si>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  за январь - сентябрь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</si>
</sst>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3">
      <selection activeCell="M31" sqref="M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00390625" style="0" customWidth="1"/>
    <col min="8" max="8" width="7.625" style="0" customWidth="1"/>
    <col min="9" max="9" width="6.7539062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1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38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6" t="s">
        <v>34</v>
      </c>
      <c r="B5" s="47"/>
      <c r="C5" s="47"/>
      <c r="D5" s="47"/>
      <c r="E5" s="47"/>
      <c r="F5" s="47"/>
      <c r="G5" s="48"/>
      <c r="H5" s="48"/>
      <c r="I5" s="48"/>
      <c r="J5" s="48"/>
      <c r="K5" s="49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4" t="s">
        <v>25</v>
      </c>
      <c r="B6" s="43" t="s">
        <v>31</v>
      </c>
      <c r="C6" s="43"/>
      <c r="D6" s="43"/>
      <c r="E6" s="43"/>
      <c r="F6" s="33"/>
      <c r="G6" s="43" t="s">
        <v>32</v>
      </c>
      <c r="H6" s="43"/>
      <c r="I6" s="43"/>
      <c r="J6" s="43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5"/>
      <c r="B7" s="43">
        <v>2016</v>
      </c>
      <c r="C7" s="43"/>
      <c r="D7" s="43">
        <v>2017</v>
      </c>
      <c r="E7" s="43"/>
      <c r="F7" s="33"/>
      <c r="G7" s="43">
        <v>2016</v>
      </c>
      <c r="H7" s="43"/>
      <c r="I7" s="43">
        <v>2017</v>
      </c>
      <c r="J7" s="43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45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80</v>
      </c>
      <c r="C9" s="31">
        <f>ROUND($B9*100000/'численность населения'!$B3,1)</f>
        <v>84.7</v>
      </c>
      <c r="D9" s="28">
        <v>68</v>
      </c>
      <c r="E9" s="31">
        <f>ROUND($D9*100000/'численность населения'!$C3,1)</f>
        <v>70.7</v>
      </c>
      <c r="F9" s="36">
        <f>(E9-C9)*100/C9</f>
        <v>-16.52892561983471</v>
      </c>
      <c r="G9" s="28">
        <v>70</v>
      </c>
      <c r="H9" s="31">
        <f>($G9*100000)/'численность населения'!$B3</f>
        <v>74.13447994662317</v>
      </c>
      <c r="I9" s="28">
        <v>105</v>
      </c>
      <c r="J9" s="31">
        <f>($I9*100000)/'численность населения'!$C3</f>
        <v>109.21004732435384</v>
      </c>
      <c r="K9" s="36">
        <f>(J9-H9)*100/H9</f>
        <v>47.31343283582089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28</v>
      </c>
      <c r="C10" s="31">
        <f>ROUND($B10*100000/'численность населения'!$B4,1)</f>
        <v>69.8</v>
      </c>
      <c r="D10" s="28">
        <v>28</v>
      </c>
      <c r="E10" s="31">
        <f>ROUND($D10*100000/'численность населения'!$C4,1)</f>
        <v>69.3</v>
      </c>
      <c r="F10" s="36">
        <f aca="true" t="shared" si="0" ref="F10:F31">(E10-C10)*100/C10</f>
        <v>-0.7163323782234957</v>
      </c>
      <c r="G10" s="28">
        <v>7</v>
      </c>
      <c r="H10" s="31">
        <f>($G10*100000)/'численность населения'!$B4</f>
        <v>17.444613352605476</v>
      </c>
      <c r="I10" s="28">
        <v>24</v>
      </c>
      <c r="J10" s="31">
        <f>($I10*100000)/'численность населения'!$C4</f>
        <v>59.378015289838935</v>
      </c>
      <c r="K10" s="36">
        <f aca="true" t="shared" si="1" ref="K10:K31">(J10-H10)*100/H10</f>
        <v>240.3802313621953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20</v>
      </c>
      <c r="C11" s="31">
        <f>ROUND($B11*100000/'численность населения'!$B5,1)</f>
        <v>35.7</v>
      </c>
      <c r="D11" s="28">
        <v>18</v>
      </c>
      <c r="E11" s="31">
        <f>ROUND($D11*100000/'численность населения'!$C5,1)</f>
        <v>32.2</v>
      </c>
      <c r="F11" s="36">
        <f t="shared" si="0"/>
        <v>-9.80392156862745</v>
      </c>
      <c r="G11" s="28">
        <v>26</v>
      </c>
      <c r="H11" s="31">
        <f>($G11*100000)/'численность населения'!$B5</f>
        <v>46.39377609649905</v>
      </c>
      <c r="I11" s="28">
        <v>23</v>
      </c>
      <c r="J11" s="31">
        <f>($I11*100000)/'численность населения'!$C5</f>
        <v>41.08683613497919</v>
      </c>
      <c r="K11" s="36">
        <f t="shared" si="1"/>
        <v>-11.43890497398063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13</v>
      </c>
      <c r="C12" s="31">
        <f>ROUND($B12*100000/'численность населения'!$B6,1)</f>
        <v>30.2</v>
      </c>
      <c r="D12" s="28">
        <v>4</v>
      </c>
      <c r="E12" s="31">
        <f>ROUND($D12*100000/'численность населения'!$C6,1)</f>
        <v>9.3</v>
      </c>
      <c r="F12" s="36">
        <f t="shared" si="0"/>
        <v>-69.20529801324504</v>
      </c>
      <c r="G12" s="28">
        <v>24</v>
      </c>
      <c r="H12" s="31">
        <f>($G12*100000)/'численность населения'!$B6</f>
        <v>55.75689991636465</v>
      </c>
      <c r="I12" s="28">
        <v>38</v>
      </c>
      <c r="J12" s="31">
        <f>($I12*100000)/'численность населения'!$C6</f>
        <v>88.5017583901996</v>
      </c>
      <c r="K12" s="36">
        <f t="shared" si="1"/>
        <v>58.727903672822976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20</v>
      </c>
      <c r="C13" s="31">
        <f>ROUND($B13*100000/'численность населения'!$B7,1)</f>
        <v>32.4</v>
      </c>
      <c r="D13" s="28">
        <v>39</v>
      </c>
      <c r="E13" s="31">
        <f>ROUND($D13*100000/'численность населения'!$C7,1)</f>
        <v>62</v>
      </c>
      <c r="F13" s="36">
        <f t="shared" si="0"/>
        <v>91.35802469135803</v>
      </c>
      <c r="G13" s="28">
        <v>56</v>
      </c>
      <c r="H13" s="31">
        <f>($G13*100000)/'численность населения'!$B7</f>
        <v>90.70735539465798</v>
      </c>
      <c r="I13" s="28">
        <v>65</v>
      </c>
      <c r="J13" s="31">
        <f>($I13*100000)/'численность населения'!$C7</f>
        <v>103.33534704778863</v>
      </c>
      <c r="K13" s="36">
        <f t="shared" si="1"/>
        <v>13.921684298023695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13</v>
      </c>
      <c r="C14" s="31">
        <f>ROUND($B14*100000/'численность населения'!$B8,1)</f>
        <v>30.3</v>
      </c>
      <c r="D14" s="28">
        <v>12</v>
      </c>
      <c r="E14" s="31">
        <f>ROUND($D14*100000/'численность населения'!$C8,1)</f>
        <v>27.8</v>
      </c>
      <c r="F14" s="36">
        <f t="shared" si="0"/>
        <v>-8.25082508250825</v>
      </c>
      <c r="G14" s="28">
        <v>6</v>
      </c>
      <c r="H14" s="31">
        <f>($G14*100000)/'численность населения'!$B8</f>
        <v>13.992863639543833</v>
      </c>
      <c r="I14" s="28">
        <v>7</v>
      </c>
      <c r="J14" s="31">
        <f>($I14*100000)/'численность населения'!$C8</f>
        <v>16.216466663577815</v>
      </c>
      <c r="K14" s="36">
        <f t="shared" si="1"/>
        <v>15.890979011258857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28</v>
      </c>
      <c r="C15" s="31">
        <f>ROUND($B15*100000/'численность населения'!$B9,1)</f>
        <v>49.7</v>
      </c>
      <c r="D15" s="28">
        <v>23</v>
      </c>
      <c r="E15" s="31">
        <f>ROUND($D15*100000/'численность населения'!$C9,1)</f>
        <v>38</v>
      </c>
      <c r="F15" s="36">
        <f t="shared" si="0"/>
        <v>-23.54124748490946</v>
      </c>
      <c r="G15" s="28">
        <v>11</v>
      </c>
      <c r="H15" s="31">
        <f>($G15*100000)/'численность населения'!$B9</f>
        <v>19.544436942539356</v>
      </c>
      <c r="I15" s="28">
        <v>15</v>
      </c>
      <c r="J15" s="31">
        <f>($I15*100000)/'численность населения'!$C9</f>
        <v>24.765552767137763</v>
      </c>
      <c r="K15" s="36">
        <f t="shared" si="1"/>
        <v>26.714076440004316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70</v>
      </c>
      <c r="C16" s="31">
        <f>ROUND($B16*100000/'численность населения'!$B10,1)</f>
        <v>26.2</v>
      </c>
      <c r="D16" s="28">
        <v>78</v>
      </c>
      <c r="E16" s="31">
        <f>ROUND($D16*100000/'численность населения'!$C10,1)</f>
        <v>28.9</v>
      </c>
      <c r="F16" s="36">
        <f t="shared" si="0"/>
        <v>10.30534351145038</v>
      </c>
      <c r="G16" s="28">
        <v>108</v>
      </c>
      <c r="H16" s="31">
        <f>($G16*100000)/'численность населения'!$B10</f>
        <v>40.415380297502104</v>
      </c>
      <c r="I16" s="28">
        <v>148</v>
      </c>
      <c r="J16" s="31">
        <f>($I16*100000)/'численность населения'!$C10</f>
        <v>54.88575974129523</v>
      </c>
      <c r="K16" s="36">
        <f t="shared" si="1"/>
        <v>35.80414024877425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247</v>
      </c>
      <c r="C17" s="31">
        <f>ROUND($B17*100000/'численность населения'!$B11,1)</f>
        <v>73.4</v>
      </c>
      <c r="D17" s="28">
        <v>228</v>
      </c>
      <c r="E17" s="31">
        <f>ROUND($D17*100000/'численность населения'!$C11,1)</f>
        <v>66.1</v>
      </c>
      <c r="F17" s="36">
        <f t="shared" si="0"/>
        <v>-9.945504087193475</v>
      </c>
      <c r="G17" s="28">
        <v>105</v>
      </c>
      <c r="H17" s="31">
        <f>($G17*100000)/'численность населения'!$B11</f>
        <v>31.19624218979794</v>
      </c>
      <c r="I17" s="28">
        <v>140</v>
      </c>
      <c r="J17" s="31">
        <f>($I17*100000)/'численность населения'!$C11</f>
        <v>40.609843826143454</v>
      </c>
      <c r="K17" s="36">
        <f t="shared" si="1"/>
        <v>30.17543452532892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33</v>
      </c>
      <c r="C18" s="31">
        <f>ROUND($B18*100000/'численность населения'!$B12,1)</f>
        <v>26.3</v>
      </c>
      <c r="D18" s="28">
        <v>19</v>
      </c>
      <c r="E18" s="31">
        <f>ROUND($D18*100000/'численность населения'!$C12,1)</f>
        <v>15.2</v>
      </c>
      <c r="F18" s="36">
        <f t="shared" si="0"/>
        <v>-42.20532319391636</v>
      </c>
      <c r="G18" s="28">
        <v>78</v>
      </c>
      <c r="H18" s="31">
        <f>($G18*100000)/'численность населения'!$B12</f>
        <v>62.09746116918374</v>
      </c>
      <c r="I18" s="28">
        <v>55</v>
      </c>
      <c r="J18" s="31">
        <f>($I18*100000)/'численность населения'!$C12</f>
        <v>43.87084423457342</v>
      </c>
      <c r="K18" s="36">
        <f t="shared" si="1"/>
        <v>-29.351629827429072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9</v>
      </c>
      <c r="C19" s="31">
        <f>ROUND($B19*100000/'численность населения'!$B13,1)</f>
        <v>21.9</v>
      </c>
      <c r="D19" s="28">
        <v>9</v>
      </c>
      <c r="E19" s="31">
        <f>ROUND($D19*100000/'численность населения'!$C13,1)</f>
        <v>22</v>
      </c>
      <c r="F19" s="36">
        <f t="shared" si="0"/>
        <v>0.45662100456621657</v>
      </c>
      <c r="G19" s="28">
        <v>3</v>
      </c>
      <c r="H19" s="31">
        <f>($G19*100000)/'численность населения'!$B13</f>
        <v>7.316537814306271</v>
      </c>
      <c r="I19" s="28">
        <v>8</v>
      </c>
      <c r="J19" s="31">
        <f>($I19*100000)/'численность населения'!$C13</f>
        <v>19.532680616256073</v>
      </c>
      <c r="K19" s="36">
        <f t="shared" si="1"/>
        <v>166.96616776944924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3</v>
      </c>
      <c r="C20" s="31">
        <f>ROUND($B20*100000/'численность населения'!$B14,1)</f>
        <v>17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2</v>
      </c>
      <c r="H20" s="31">
        <f>($G20*100000)/'численность населения'!$B14</f>
        <v>11.362990739162548</v>
      </c>
      <c r="I20" s="28">
        <v>0</v>
      </c>
      <c r="J20" s="31">
        <f>($I20*100000)/'численность населения'!$C14</f>
        <v>0</v>
      </c>
      <c r="K20" s="36">
        <f t="shared" si="1"/>
        <v>-100.00000000000001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10</v>
      </c>
      <c r="C21" s="31">
        <f>ROUND($B21*100000/'численность населения'!$B15,1)</f>
        <v>27.7</v>
      </c>
      <c r="D21" s="28">
        <v>13</v>
      </c>
      <c r="E21" s="31">
        <f>ROUND($D21*100000/'численность населения'!$C15,1)</f>
        <v>35.6</v>
      </c>
      <c r="F21" s="36">
        <f t="shared" si="0"/>
        <v>28.519855595667877</v>
      </c>
      <c r="G21" s="28">
        <v>5</v>
      </c>
      <c r="H21" s="31">
        <f>($G21*100000)/'численность населения'!$B15</f>
        <v>13.858093126385809</v>
      </c>
      <c r="I21" s="28">
        <v>10</v>
      </c>
      <c r="J21" s="31">
        <f>($I21*100000)/'численность населения'!$C15</f>
        <v>27.37476047084588</v>
      </c>
      <c r="K21" s="36">
        <f t="shared" si="1"/>
        <v>97.53627155762389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38</v>
      </c>
      <c r="C22" s="31">
        <f>ROUND($B22*100000/'численность населения'!$B16,1)</f>
        <v>78.5</v>
      </c>
      <c r="D22" s="28">
        <v>20</v>
      </c>
      <c r="E22" s="31">
        <f>ROUND($D22*100000/'численность населения'!$C16,1)</f>
        <v>41.2</v>
      </c>
      <c r="F22" s="36">
        <f t="shared" si="0"/>
        <v>-47.515923566878975</v>
      </c>
      <c r="G22" s="28">
        <v>39</v>
      </c>
      <c r="H22" s="31">
        <f>($G22*100000)/'численность населения'!$B16</f>
        <v>80.60182697474477</v>
      </c>
      <c r="I22" s="28">
        <v>25</v>
      </c>
      <c r="J22" s="31">
        <f>($I22*100000)/'численность населения'!$C16</f>
        <v>51.45303367086523</v>
      </c>
      <c r="K22" s="36">
        <f t="shared" si="1"/>
        <v>-36.163936225679876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4</v>
      </c>
      <c r="C23" s="31">
        <f>ROUND($B23*100000/'численность населения'!$B17,1)</f>
        <v>11.2</v>
      </c>
      <c r="D23" s="28">
        <v>3</v>
      </c>
      <c r="E23" s="31">
        <f>ROUND($D23*100000/'численность населения'!$C17,1)</f>
        <v>8.4</v>
      </c>
      <c r="F23" s="36">
        <f t="shared" si="0"/>
        <v>-24.999999999999993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75</v>
      </c>
      <c r="C24" s="31">
        <f>ROUND($B24*100000/'численность населения'!$B18,1)</f>
        <v>61.7</v>
      </c>
      <c r="D24" s="28">
        <v>81</v>
      </c>
      <c r="E24" s="31">
        <f>ROUND($D24*100000/'численность населения'!$C18,1)</f>
        <v>66.2</v>
      </c>
      <c r="F24" s="36">
        <f t="shared" si="0"/>
        <v>7.293354943273906</v>
      </c>
      <c r="G24" s="28">
        <v>41</v>
      </c>
      <c r="H24" s="31">
        <f>($G24*100000)/'численность населения'!$B18</f>
        <v>33.715164423100646</v>
      </c>
      <c r="I24" s="28">
        <v>33</v>
      </c>
      <c r="J24" s="31">
        <f>($I24*100000)/'численность населения'!$C18</f>
        <v>26.96078431372549</v>
      </c>
      <c r="K24" s="36">
        <f t="shared" si="1"/>
        <v>-20.033656145384988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16</v>
      </c>
      <c r="C25" s="31">
        <f>ROUND($B25*100000/'численность населения'!$B19,1)</f>
        <v>49.5</v>
      </c>
      <c r="D25" s="28">
        <v>13</v>
      </c>
      <c r="E25" s="31">
        <f>ROUND($D25*100000/'численность населения'!$C19,1)</f>
        <v>40.8</v>
      </c>
      <c r="F25" s="36">
        <f t="shared" si="0"/>
        <v>-17.57575757575758</v>
      </c>
      <c r="G25" s="28">
        <v>1</v>
      </c>
      <c r="H25" s="31">
        <f>($G25*100000)/'численность населения'!$B19</f>
        <v>3.091859134897814</v>
      </c>
      <c r="I25" s="28">
        <v>1</v>
      </c>
      <c r="J25" s="31">
        <f>($I25*100000)/'численность населения'!$C19</f>
        <v>3.139421718519449</v>
      </c>
      <c r="K25" s="36">
        <f t="shared" si="1"/>
        <v>1.5383166420745304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10</v>
      </c>
      <c r="C26" s="31">
        <f>ROUND($B26*100000/'численность населения'!$B20,1)</f>
        <v>33.6</v>
      </c>
      <c r="D26" s="28">
        <v>10</v>
      </c>
      <c r="E26" s="31">
        <f>ROUND($D26*100000/'численность населения'!$C20,1)</f>
        <v>38.9</v>
      </c>
      <c r="F26" s="36">
        <f t="shared" si="0"/>
        <v>15.773809523809517</v>
      </c>
      <c r="G26" s="28">
        <v>0</v>
      </c>
      <c r="H26" s="31">
        <f>($G26*100000)/'численность населения'!$B20</f>
        <v>0</v>
      </c>
      <c r="I26" s="28">
        <v>1</v>
      </c>
      <c r="J26" s="31">
        <f>($I26*100000)/'численность населения'!$C20</f>
        <v>3.8881760566118433</v>
      </c>
      <c r="K26" s="36">
        <v>100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5</v>
      </c>
      <c r="C27" s="31">
        <f>ROUND($B27*100000/'численность населения'!$B21,1)</f>
        <v>25.1</v>
      </c>
      <c r="D27" s="28">
        <v>1</v>
      </c>
      <c r="E27" s="31">
        <f>ROUND($D27*100000/'численность населения'!$C21,1)</f>
        <v>5.1</v>
      </c>
      <c r="F27" s="36">
        <f t="shared" si="0"/>
        <v>-79.6812749003984</v>
      </c>
      <c r="G27" s="28">
        <v>2</v>
      </c>
      <c r="H27" s="31">
        <f>($G27*100000)/'численность населения'!$B21</f>
        <v>10.054293183189221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23</v>
      </c>
      <c r="C28" s="31">
        <f>ROUND($B28*100000/'численность населения'!$B22,1)</f>
        <v>95.6</v>
      </c>
      <c r="D28" s="28">
        <v>13</v>
      </c>
      <c r="E28" s="31">
        <f>ROUND($D28*100000/'численность населения'!$C22,1)</f>
        <v>55.2</v>
      </c>
      <c r="F28" s="36">
        <f t="shared" si="0"/>
        <v>-42.25941422594141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6</v>
      </c>
      <c r="C29" s="31">
        <f>ROUND($B29*100000/'численность населения'!$B23,1)</f>
        <v>20.1</v>
      </c>
      <c r="D29" s="28">
        <v>5</v>
      </c>
      <c r="E29" s="31">
        <f>ROUND($D29*100000/'численность населения'!$C23,1)</f>
        <v>16.9</v>
      </c>
      <c r="F29" s="36">
        <f t="shared" si="0"/>
        <v>-15.920398009950262</v>
      </c>
      <c r="G29" s="28">
        <v>1</v>
      </c>
      <c r="H29" s="31">
        <f>($G29*100000)/'численность населения'!$B23</f>
        <v>3.3580711239464054</v>
      </c>
      <c r="I29" s="28">
        <v>1</v>
      </c>
      <c r="J29" s="31">
        <f>($I29*100000)/'численность населения'!$C23</f>
        <v>3.371771528761211</v>
      </c>
      <c r="K29" s="36">
        <f t="shared" si="1"/>
        <v>0.40798435498009955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21</v>
      </c>
      <c r="C30" s="31">
        <f>ROUND($B30*100000/'численность населения'!$B24,1)</f>
        <v>47.3</v>
      </c>
      <c r="D30" s="28">
        <v>15</v>
      </c>
      <c r="E30" s="31">
        <f>ROUND($D30*100000/'численность населения'!$C24,1)</f>
        <v>33.4</v>
      </c>
      <c r="F30" s="36">
        <f t="shared" si="0"/>
        <v>-29.38689217758985</v>
      </c>
      <c r="G30" s="28">
        <v>5</v>
      </c>
      <c r="H30" s="31">
        <f>($G30*100000)/'численность населения'!$B24</f>
        <v>11.261007634963176</v>
      </c>
      <c r="I30" s="28">
        <v>3</v>
      </c>
      <c r="J30" s="31">
        <f>($I30*100000)/'численность населения'!$C24</f>
        <v>6.687472135532769</v>
      </c>
      <c r="K30" s="36">
        <f t="shared" si="1"/>
        <v>-40.61390994204191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772</v>
      </c>
      <c r="C31" s="25">
        <f>ROUND(B31*100000/'численность населения'!B25,1)</f>
        <v>48.1</v>
      </c>
      <c r="D31" s="13">
        <f>SUM($D9:$D30)</f>
        <v>700</v>
      </c>
      <c r="E31" s="14">
        <f>ROUND($D31*100000/'численность населения'!$C25,1)</f>
        <v>43.2</v>
      </c>
      <c r="F31" s="36">
        <f t="shared" si="0"/>
        <v>-10.187110187110184</v>
      </c>
      <c r="G31" s="37">
        <f>SUM($G9:$G30)</f>
        <v>590</v>
      </c>
      <c r="H31" s="14">
        <f>($G31*100000)/'численность населения'!$B25</f>
        <v>36.7678676257056</v>
      </c>
      <c r="I31" s="13">
        <f>SUM($I9:$I30)</f>
        <v>702</v>
      </c>
      <c r="J31" s="14">
        <f>($I31*100000)/'численность населения'!$C25</f>
        <v>43.34898713424292</v>
      </c>
      <c r="K31" s="36">
        <f t="shared" si="1"/>
        <v>17.899105750522903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0" t="s">
        <v>29</v>
      </c>
      <c r="J35" s="40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A5:K5"/>
    <mergeCell ref="A4:J4"/>
    <mergeCell ref="I35:J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7" sqref="C27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2017-09-29T11:08:59Z</cp:lastPrinted>
  <dcterms:created xsi:type="dcterms:W3CDTF">2003-07-30T02:22:18Z</dcterms:created>
  <dcterms:modified xsi:type="dcterms:W3CDTF">2017-10-03T10:24:11Z</dcterms:modified>
  <cp:category/>
  <cp:version/>
  <cp:contentType/>
  <cp:contentStatus/>
</cp:coreProperties>
</file>